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CDA72A8-5168-4670-A04A-086F22783A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5" l="1"/>
  <c r="N12" i="5"/>
  <c r="M12" i="5"/>
  <c r="L12" i="5"/>
  <c r="J12" i="5"/>
  <c r="J8" i="5"/>
  <c r="AS8" i="5"/>
  <c r="AE8" i="5"/>
  <c r="AD8" i="5"/>
  <c r="AC8" i="5"/>
  <c r="AB8" i="5"/>
  <c r="AA8" i="5"/>
  <c r="AG4" i="5"/>
  <c r="AG8" i="5" s="1"/>
  <c r="AQ8" i="5" l="1"/>
  <c r="AP8" i="5"/>
  <c r="AO8" i="5"/>
  <c r="AN8" i="5"/>
  <c r="AM8" i="5"/>
  <c r="I13" i="5"/>
  <c r="G13" i="5"/>
  <c r="E13" i="5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F8" i="5"/>
  <c r="F12" i="5" s="1"/>
  <c r="E8" i="5"/>
  <c r="E12" i="5" s="1"/>
  <c r="E14" i="5" s="1"/>
  <c r="G14" i="5" l="1"/>
  <c r="K13" i="5"/>
  <c r="J13" i="5" s="1"/>
  <c r="F13" i="5"/>
  <c r="L13" i="5" s="1"/>
  <c r="H13" i="5"/>
  <c r="H14" i="5" s="1"/>
  <c r="M14" i="5" s="1"/>
  <c r="AF8" i="5"/>
  <c r="O14" i="5"/>
  <c r="O13" i="5"/>
  <c r="K14" i="5" l="1"/>
  <c r="J14" i="5" s="1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<sst xmlns="http://schemas.openxmlformats.org/spreadsheetml/2006/main" count="80" uniqueCount="37">
  <si>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</si>
  <si>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</si>
  <si>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</si>
  <si>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</si>
  <si>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</si>
  <si>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</si>
  <si>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</si>
  <si>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</si>
  <si>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</si>
  <si>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</si>
  <si>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</si>
  <si>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</si>
  <si>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</si>
  <si>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</si>
  <si>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</si>
  <si>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</si>
  <si>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</si>
  <si>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</si>
  <si>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</si>
  <si>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</si>
  <si>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</si>
  <si>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</si>
  <si>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</si>
  <si>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</si>
  <si>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</si>
  <si>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Casper Saari</t>
  </si>
  <si>
    <t>7.</t>
  </si>
  <si>
    <t>VM</t>
  </si>
  <si>
    <t>6.</t>
  </si>
  <si>
    <t>SMJ  2</t>
  </si>
  <si>
    <t>SMJ = Seinäjoen Maila-Jussit  (1932)</t>
  </si>
  <si>
    <t>23.2.2005   Mustasaari</t>
  </si>
  <si>
    <t>Vaasan Mailan Juniorit  (1993),  kasvattajaseura</t>
  </si>
  <si>
    <t>10.</t>
  </si>
  <si>
    <t>4.</t>
  </si>
  <si>
    <t>9.</t>
  </si>
  <si>
    <t>SMJ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</si>
</sst>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25</v>
      </c>
      <c r="C1" s="2"/>
      <c r="D1" s="3"/>
      <c r="E1" s="4" t="s">
        <v>31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2018</v>
      </c>
      <c r="Y4" s="12" t="s">
        <v>26</v>
      </c>
      <c r="Z4" s="1" t="s">
        <v>27</v>
      </c>
      <c r="AA4" s="12">
        <v>8</v>
      </c>
      <c r="AB4" s="12">
        <v>0</v>
      </c>
      <c r="AC4" s="12">
        <v>1</v>
      </c>
      <c r="AD4" s="12">
        <v>1</v>
      </c>
      <c r="AE4" s="12">
        <v>15</v>
      </c>
      <c r="AF4" s="66">
        <v>0.36580000000000001</v>
      </c>
      <c r="AG4" s="67">
        <f>PRODUCT(AE4/AF4)</f>
        <v>41.006014215418261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8">
        <v>2021</v>
      </c>
      <c r="Y5" s="68" t="s">
        <v>28</v>
      </c>
      <c r="Z5" s="69" t="s">
        <v>29</v>
      </c>
      <c r="AA5" s="68">
        <v>9</v>
      </c>
      <c r="AB5" s="68">
        <v>0</v>
      </c>
      <c r="AC5" s="68">
        <v>9</v>
      </c>
      <c r="AD5" s="68">
        <v>5</v>
      </c>
      <c r="AE5" s="68">
        <v>35</v>
      </c>
      <c r="AF5" s="70">
        <v>0.60340000000000005</v>
      </c>
      <c r="AG5" s="71">
        <v>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8">
        <v>2022</v>
      </c>
      <c r="Y6" s="68" t="s">
        <v>28</v>
      </c>
      <c r="Z6" s="69" t="s">
        <v>29</v>
      </c>
      <c r="AA6" s="68">
        <v>12</v>
      </c>
      <c r="AB6" s="68">
        <v>1</v>
      </c>
      <c r="AC6" s="68">
        <v>23</v>
      </c>
      <c r="AD6" s="68">
        <v>7</v>
      </c>
      <c r="AE6" s="68">
        <v>43</v>
      </c>
      <c r="AF6" s="70">
        <v>0.54430000000000001</v>
      </c>
      <c r="AG6" s="71">
        <v>79</v>
      </c>
      <c r="AH6" s="39" t="s">
        <v>33</v>
      </c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2023</v>
      </c>
      <c r="C7" s="12" t="s">
        <v>35</v>
      </c>
      <c r="D7" s="72" t="s">
        <v>36</v>
      </c>
      <c r="E7" s="68">
        <v>20</v>
      </c>
      <c r="F7" s="68">
        <v>0</v>
      </c>
      <c r="G7" s="12">
        <v>28</v>
      </c>
      <c r="H7" s="68">
        <v>2</v>
      </c>
      <c r="I7" s="68">
        <v>51</v>
      </c>
      <c r="J7" s="73">
        <v>0.4113</v>
      </c>
      <c r="K7" s="74">
        <v>124</v>
      </c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2023</v>
      </c>
      <c r="Y7" s="12" t="s">
        <v>34</v>
      </c>
      <c r="Z7" s="1" t="s">
        <v>29</v>
      </c>
      <c r="AA7" s="12">
        <v>1</v>
      </c>
      <c r="AB7" s="12">
        <v>0</v>
      </c>
      <c r="AC7" s="12">
        <v>1</v>
      </c>
      <c r="AD7" s="12">
        <v>0</v>
      </c>
      <c r="AE7" s="12">
        <v>3</v>
      </c>
      <c r="AF7" s="66">
        <v>0.6</v>
      </c>
      <c r="AG7" s="10">
        <v>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5">
        <f>SUM(E7:E7)</f>
        <v>20</v>
      </c>
      <c r="F8" s="35">
        <f>SUM(F7:F7)</f>
        <v>0</v>
      </c>
      <c r="G8" s="35">
        <f>SUM(G7:G7)</f>
        <v>28</v>
      </c>
      <c r="H8" s="35">
        <f>SUM(H7:H7)</f>
        <v>2</v>
      </c>
      <c r="I8" s="35">
        <f>SUM(I7:I7)</f>
        <v>51</v>
      </c>
      <c r="J8" s="36">
        <f>PRODUCT(I8/K8)</f>
        <v>0.41129032258064518</v>
      </c>
      <c r="K8" s="20">
        <f>SUM(K7:K7)</f>
        <v>124</v>
      </c>
      <c r="L8" s="17"/>
      <c r="M8" s="28"/>
      <c r="N8" s="40"/>
      <c r="O8" s="41"/>
      <c r="P8" s="10"/>
      <c r="Q8" s="35">
        <f>SUM(Q7:Q7)</f>
        <v>0</v>
      </c>
      <c r="R8" s="35">
        <f>SUM(R7:R7)</f>
        <v>0</v>
      </c>
      <c r="S8" s="35">
        <f>SUM(S7:S7)</f>
        <v>0</v>
      </c>
      <c r="T8" s="35">
        <f>SUM(T7:T7)</f>
        <v>0</v>
      </c>
      <c r="U8" s="35">
        <f>SUM(U7:U7)</f>
        <v>0</v>
      </c>
      <c r="V8" s="15">
        <v>0</v>
      </c>
      <c r="W8" s="20">
        <f>SUM(W7:W7)</f>
        <v>0</v>
      </c>
      <c r="X8" s="62" t="s">
        <v>13</v>
      </c>
      <c r="Y8" s="11"/>
      <c r="Z8" s="9"/>
      <c r="AA8" s="35">
        <f>SUM(AA4:AA7)</f>
        <v>30</v>
      </c>
      <c r="AB8" s="35">
        <f t="shared" ref="AB8:AG8" si="0">SUM(AB4:AB7)</f>
        <v>1</v>
      </c>
      <c r="AC8" s="35">
        <f t="shared" si="0"/>
        <v>34</v>
      </c>
      <c r="AD8" s="35">
        <f t="shared" si="0"/>
        <v>13</v>
      </c>
      <c r="AE8" s="35">
        <f t="shared" si="0"/>
        <v>96</v>
      </c>
      <c r="AF8" s="36">
        <f>PRODUCT(AE8/AG8)</f>
        <v>0.52457292407339917</v>
      </c>
      <c r="AG8" s="20">
        <f t="shared" si="0"/>
        <v>183.00601421541825</v>
      </c>
      <c r="AH8" s="17"/>
      <c r="AI8" s="28"/>
      <c r="AJ8" s="40"/>
      <c r="AK8" s="41"/>
      <c r="AL8" s="10"/>
      <c r="AM8" s="35">
        <f>SUM(AM7:AM7)</f>
        <v>0</v>
      </c>
      <c r="AN8" s="35">
        <f>SUM(AN7:AN7)</f>
        <v>0</v>
      </c>
      <c r="AO8" s="35">
        <f>SUM(AO7:AO7)</f>
        <v>0</v>
      </c>
      <c r="AP8" s="35">
        <f>SUM(AP7:AP7)</f>
        <v>0</v>
      </c>
      <c r="AQ8" s="35">
        <f>SUM(AQ7:AQ7)</f>
        <v>0</v>
      </c>
      <c r="AR8" s="36">
        <v>0</v>
      </c>
      <c r="AS8" s="38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6"/>
      <c r="R10" s="16" t="s">
        <v>10</v>
      </c>
      <c r="S10" s="16"/>
      <c r="T10" s="52" t="s">
        <v>32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8">
        <v>0</v>
      </c>
      <c r="K11" s="16"/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52" t="s">
        <v>24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5">
        <f>PRODUCT(E8+Q8)</f>
        <v>20</v>
      </c>
      <c r="F12" s="45">
        <f>PRODUCT(F8+R8)</f>
        <v>0</v>
      </c>
      <c r="G12" s="45">
        <f>PRODUCT(G8+S8)</f>
        <v>28</v>
      </c>
      <c r="H12" s="45">
        <f>PRODUCT(H8+T8)</f>
        <v>2</v>
      </c>
      <c r="I12" s="45">
        <f>PRODUCT(I8+U8)</f>
        <v>51</v>
      </c>
      <c r="J12" s="58">
        <f>PRODUCT(I12/K12)</f>
        <v>0.41129032258064518</v>
      </c>
      <c r="K12" s="16">
        <f>PRODUCT(K8+W8)</f>
        <v>124</v>
      </c>
      <c r="L12" s="51">
        <f>PRODUCT((F12+G12)/E12)</f>
        <v>1.4</v>
      </c>
      <c r="M12" s="51">
        <f>PRODUCT(H12/E12)</f>
        <v>0.1</v>
      </c>
      <c r="N12" s="51">
        <f>PRODUCT((F12+G12+H12)/E12)</f>
        <v>1.5</v>
      </c>
      <c r="O12" s="51">
        <f>PRODUCT(I12/E12)</f>
        <v>2.5499999999999998</v>
      </c>
      <c r="Q12" s="16"/>
      <c r="R12" s="16"/>
      <c r="S12" s="16"/>
      <c r="T12" s="52" t="s">
        <v>30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5">
        <f>PRODUCT(AA8+AM8)</f>
        <v>30</v>
      </c>
      <c r="F13" s="45">
        <f>PRODUCT(AB8+AN8)</f>
        <v>1</v>
      </c>
      <c r="G13" s="45">
        <f>PRODUCT(AC8+AO8)</f>
        <v>34</v>
      </c>
      <c r="H13" s="45">
        <f>PRODUCT(AD8+AP8)</f>
        <v>13</v>
      </c>
      <c r="I13" s="45">
        <f>PRODUCT(AE8+AQ8)</f>
        <v>96</v>
      </c>
      <c r="J13" s="58">
        <f>PRODUCT(I13/K13)</f>
        <v>0.52457292407339917</v>
      </c>
      <c r="K13" s="10">
        <f>PRODUCT(AG8+AS8)</f>
        <v>183.00601421541825</v>
      </c>
      <c r="L13" s="51">
        <f>PRODUCT((F13+G13)/E13)</f>
        <v>1.1666666666666667</v>
      </c>
      <c r="M13" s="51">
        <f>PRODUCT(H13/E13)</f>
        <v>0.43333333333333335</v>
      </c>
      <c r="N13" s="51">
        <f>PRODUCT((F13+G13+H13)/E13)</f>
        <v>1.6</v>
      </c>
      <c r="O13" s="51">
        <f>PRODUCT(I13/E13)</f>
        <v>3.2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50</v>
      </c>
      <c r="F14" s="45">
        <f t="shared" ref="F14:I14" si="1">SUM(F11:F13)</f>
        <v>1</v>
      </c>
      <c r="G14" s="45">
        <f t="shared" si="1"/>
        <v>62</v>
      </c>
      <c r="H14" s="45">
        <f t="shared" si="1"/>
        <v>15</v>
      </c>
      <c r="I14" s="45">
        <f t="shared" si="1"/>
        <v>147</v>
      </c>
      <c r="J14" s="58">
        <f>PRODUCT(I14/K14)</f>
        <v>0.47881798138603848</v>
      </c>
      <c r="K14" s="16">
        <f>SUM(K11:K13)</f>
        <v>307.00601421541825</v>
      </c>
      <c r="L14" s="51">
        <f>PRODUCT((F14+G14)/E14)</f>
        <v>1.26</v>
      </c>
      <c r="M14" s="51">
        <f>PRODUCT(H14/E14)</f>
        <v>0.3</v>
      </c>
      <c r="N14" s="51">
        <f>PRODUCT((F14+G14+H14)/E14)</f>
        <v>1.56</v>
      </c>
      <c r="O14" s="51">
        <f>PRODUCT(I14/E14)</f>
        <v>2.94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xmlns:xlrd2="http://schemas.microsoft.com/office/spreadsheetml/2017/richdata2" ref="X5:AJ7">
    <sortCondition ref="X5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2023-09-04T19:29:19Z</dcterms:modified>
</cp:coreProperties>
</file>